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832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<sst xmlns="http://schemas.openxmlformats.org/spreadsheetml/2006/main" count="59" uniqueCount="45">
  <si>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</si>
  <si>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</si>
  <si>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</si>
  <si>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</si>
  <si>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</si>
  <si>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</si>
  <si>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</si>
  <si>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</si>
  <si>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</si>
  <si>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</si>
  <si>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>приобретение оборудования и инвентаря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</si>
  <si>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</si>
  <si>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</si>
  <si>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</si>
  <si>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</si>
  <si>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</si>
  <si>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</si>
  <si>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</si>
  <si>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</si>
  <si>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</si>
  <si>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них:субсидии юридическим лицам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</si>
  <si>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</si>
  <si>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</si>
  <si>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</si>
  <si>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</si>
  <si>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</si>
  <si>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</si>
  <si>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</si>
  <si>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</si>
  <si>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</si>
  <si>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</si>
  <si>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</si>
  <si>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</si>
  <si>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</si>
  <si>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</si>
  <si>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</si>
  <si>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</si>
  <si>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2.Национальная безопасность и правоохранительная деятельность (ЗАГС)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</si>
  <si>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</si>
  <si>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</si>
  <si>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</si>
  <si>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</si>
  <si>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План на 2022 год</t>
  </si>
  <si>
    <t xml:space="preserve">                                                                              О  РАСХОДАХ  БЮДЖЕТА ГОРОДСКОГО ОКРУГА САРАНСК на 01.09.2022 года.</t>
  </si>
  <si>
    <t>Фактически исполнено                      на 01.09.2022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</si>
</sst>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49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7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185" fontId="3" fillId="37" borderId="15" xfId="0" applyNumberFormat="1" applyFont="1" applyFill="1" applyBorder="1" applyAlignment="1">
      <alignment horizontal="right"/>
    </xf>
    <xf numFmtId="185" fontId="3" fillId="37" borderId="18" xfId="0" applyNumberFormat="1" applyFont="1" applyFill="1" applyBorder="1" applyAlignment="1">
      <alignment horizontal="right"/>
    </xf>
    <xf numFmtId="185" fontId="2" fillId="37" borderId="15" xfId="0" applyNumberFormat="1" applyFont="1" applyFill="1" applyBorder="1" applyAlignment="1">
      <alignment horizontal="right"/>
    </xf>
    <xf numFmtId="185" fontId="2" fillId="37" borderId="16" xfId="0" applyNumberFormat="1" applyFont="1" applyFill="1" applyBorder="1" applyAlignment="1">
      <alignment horizontal="right"/>
    </xf>
    <xf numFmtId="185" fontId="3" fillId="37" borderId="16" xfId="0" applyNumberFormat="1" applyFont="1" applyFill="1" applyBorder="1" applyAlignment="1">
      <alignment horizontal="right"/>
    </xf>
    <xf numFmtId="185" fontId="47" fillId="37" borderId="16" xfId="0" applyNumberFormat="1" applyFont="1" applyFill="1" applyBorder="1" applyAlignment="1">
      <alignment horizontal="right"/>
    </xf>
    <xf numFmtId="185" fontId="2" fillId="0" borderId="16" xfId="0" applyNumberFormat="1" applyFont="1" applyFill="1" applyBorder="1" applyAlignment="1">
      <alignment horizontal="right"/>
    </xf>
    <xf numFmtId="185" fontId="2" fillId="0" borderId="15" xfId="0" applyNumberFormat="1" applyFont="1" applyFill="1" applyBorder="1" applyAlignment="1">
      <alignment horizontal="right"/>
    </xf>
    <xf numFmtId="185" fontId="3" fillId="0" borderId="15" xfId="0" applyNumberFormat="1" applyFont="1" applyFill="1" applyBorder="1" applyAlignment="1">
      <alignment horizontal="right"/>
    </xf>
    <xf numFmtId="185" fontId="48" fillId="0" borderId="2" xfId="51" applyNumberFormat="1" applyFont="1" applyFill="1" applyAlignment="1" applyProtection="1">
      <alignment horizontal="right" shrinkToFit="1"/>
      <protection locked="0"/>
    </xf>
    <xf numFmtId="185" fontId="3" fillId="0" borderId="16" xfId="0" applyNumberFormat="1" applyFont="1" applyFill="1" applyBorder="1" applyAlignment="1">
      <alignment horizontal="right"/>
    </xf>
    <xf numFmtId="185" fontId="48" fillId="0" borderId="16" xfId="84" applyNumberFormat="1" applyFont="1" applyFill="1" applyBorder="1" applyAlignment="1">
      <alignment horizontal="right" vertical="top" shrinkToFit="1"/>
      <protection/>
    </xf>
    <xf numFmtId="185" fontId="47" fillId="0" borderId="16" xfId="0" applyNumberFormat="1" applyFont="1" applyFill="1" applyBorder="1" applyAlignment="1">
      <alignment horizontal="right"/>
    </xf>
    <xf numFmtId="0" fontId="3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2.125" style="1" customWidth="1"/>
    <col min="2" max="2" width="20.125" style="1" customWidth="1"/>
    <col min="3" max="3" width="19.375" style="1" customWidth="1"/>
    <col min="4" max="4" width="18.625" style="1" customWidth="1"/>
    <col min="5" max="5" width="20.125" style="1" customWidth="1"/>
    <col min="6" max="6" width="18.25390625" style="1" customWidth="1"/>
    <col min="7" max="7" width="16.00390625" style="1" customWidth="1"/>
    <col min="8" max="8" width="22.75390625" style="1" customWidth="1"/>
    <col min="9" max="16384" width="9.125" style="1" customWidth="1"/>
  </cols>
  <sheetData>
    <row r="1" ht="18.75">
      <c r="A1" s="11" t="s">
        <v>7</v>
      </c>
    </row>
    <row r="2" spans="1:8" ht="18.75">
      <c r="A2" s="11" t="s">
        <v>43</v>
      </c>
      <c r="E2" s="11"/>
      <c r="F2" s="11"/>
      <c r="G2" s="11"/>
      <c r="H2" s="12" t="s">
        <v>8</v>
      </c>
    </row>
    <row r="3" spans="1:8" ht="7.5" customHeight="1" thickBot="1">
      <c r="A3" s="11"/>
      <c r="E3" s="11"/>
      <c r="F3" s="11"/>
      <c r="G3" s="11"/>
      <c r="H3" s="12"/>
    </row>
    <row r="4" spans="1:8" ht="12.75" customHeight="1">
      <c r="A4" s="31" t="s">
        <v>11</v>
      </c>
      <c r="B4" s="31" t="s">
        <v>42</v>
      </c>
      <c r="C4" s="31" t="s">
        <v>13</v>
      </c>
      <c r="D4" s="31" t="s">
        <v>3</v>
      </c>
      <c r="E4" s="31" t="s">
        <v>44</v>
      </c>
      <c r="F4" s="31" t="s">
        <v>13</v>
      </c>
      <c r="G4" s="31" t="s">
        <v>3</v>
      </c>
      <c r="H4" s="31" t="s">
        <v>12</v>
      </c>
    </row>
    <row r="5" spans="1:8" ht="63" customHeight="1" thickBot="1">
      <c r="A5" s="33"/>
      <c r="B5" s="34"/>
      <c r="C5" s="32"/>
      <c r="D5" s="32"/>
      <c r="E5" s="32"/>
      <c r="F5" s="32"/>
      <c r="G5" s="32"/>
      <c r="H5" s="32"/>
    </row>
    <row r="6" spans="1:8" ht="18.75">
      <c r="A6" s="2" t="s">
        <v>38</v>
      </c>
      <c r="B6" s="26">
        <v>470995.5</v>
      </c>
      <c r="C6" s="26">
        <v>26477</v>
      </c>
      <c r="D6" s="26">
        <f>B6*100/B44</f>
        <v>5.537571809030936</v>
      </c>
      <c r="E6" s="26">
        <v>249332.1</v>
      </c>
      <c r="F6" s="26">
        <v>18536.9</v>
      </c>
      <c r="G6" s="26">
        <f>E6*100/E44</f>
        <v>4.146081250645123</v>
      </c>
      <c r="H6" s="19">
        <f>E6/B6*100</f>
        <v>52.93725736233149</v>
      </c>
    </row>
    <row r="7" spans="1:8" ht="18.75">
      <c r="A7" s="3" t="s">
        <v>1</v>
      </c>
      <c r="B7" s="25">
        <v>310807.1</v>
      </c>
      <c r="C7" s="25">
        <v>22981.1</v>
      </c>
      <c r="D7" s="25"/>
      <c r="E7" s="27">
        <v>168392.7</v>
      </c>
      <c r="F7" s="25">
        <v>17091.6</v>
      </c>
      <c r="G7" s="25"/>
      <c r="H7" s="20">
        <f>E7/B7*100</f>
        <v>54.1791677217155</v>
      </c>
    </row>
    <row r="8" spans="1:8" ht="16.5" customHeight="1">
      <c r="A8" s="3" t="s">
        <v>2</v>
      </c>
      <c r="B8" s="25">
        <v>20392</v>
      </c>
      <c r="C8" s="25">
        <v>0</v>
      </c>
      <c r="D8" s="25"/>
      <c r="E8" s="27">
        <v>13078.4</v>
      </c>
      <c r="F8" s="25">
        <v>0</v>
      </c>
      <c r="G8" s="25"/>
      <c r="H8" s="20">
        <f aca="true" t="shared" si="0" ref="H8:H41">E8/B8*100</f>
        <v>64.13495488426834</v>
      </c>
    </row>
    <row r="9" spans="1:8" ht="0.75" customHeight="1">
      <c r="A9" s="3" t="s">
        <v>4</v>
      </c>
      <c r="B9" s="25"/>
      <c r="C9" s="25"/>
      <c r="D9" s="25"/>
      <c r="E9" s="25"/>
      <c r="F9" s="25"/>
      <c r="G9" s="25"/>
      <c r="H9" s="20"/>
    </row>
    <row r="10" spans="1:8" ht="18" customHeight="1">
      <c r="A10" s="3" t="s">
        <v>9</v>
      </c>
      <c r="B10" s="27">
        <v>2284.3</v>
      </c>
      <c r="C10" s="25">
        <v>0</v>
      </c>
      <c r="D10" s="25"/>
      <c r="E10" s="27">
        <v>1159.4</v>
      </c>
      <c r="F10" s="25">
        <v>0</v>
      </c>
      <c r="G10" s="25"/>
      <c r="H10" s="20">
        <f>E10/B10*100</f>
        <v>50.75515475200281</v>
      </c>
    </row>
    <row r="11" spans="1:8" ht="18.75">
      <c r="A11" s="3" t="s">
        <v>10</v>
      </c>
      <c r="B11" s="25">
        <v>9850.3</v>
      </c>
      <c r="C11" s="25">
        <v>0</v>
      </c>
      <c r="D11" s="25"/>
      <c r="E11" s="27">
        <v>4366.4</v>
      </c>
      <c r="F11" s="25">
        <v>0</v>
      </c>
      <c r="G11" s="25"/>
      <c r="H11" s="20">
        <f t="shared" si="0"/>
        <v>44.32758393145386</v>
      </c>
    </row>
    <row r="12" spans="1:8" ht="18.75">
      <c r="A12" s="3" t="s">
        <v>14</v>
      </c>
      <c r="B12" s="25">
        <f>B6-B7-B8-B9-B10-B11</f>
        <v>127661.80000000003</v>
      </c>
      <c r="C12" s="24">
        <f>C6-C7-C8-C10-C11</f>
        <v>3495.9000000000015</v>
      </c>
      <c r="D12" s="25"/>
      <c r="E12" s="24">
        <f>E6-E7-E8-E10-E11</f>
        <v>62335.200000000004</v>
      </c>
      <c r="F12" s="25">
        <f>F6-F7-F8-F9-F10-F11</f>
        <v>1445.300000000003</v>
      </c>
      <c r="G12" s="25"/>
      <c r="H12" s="20">
        <f>E12/B12*100</f>
        <v>48.82838875842263</v>
      </c>
    </row>
    <row r="13" spans="1:8" ht="35.25" customHeight="1">
      <c r="A13" s="6" t="s">
        <v>37</v>
      </c>
      <c r="B13" s="28">
        <v>27580.5</v>
      </c>
      <c r="C13" s="28">
        <v>18078.3</v>
      </c>
      <c r="D13" s="26">
        <f>B13*100/B44</f>
        <v>0.3242684893570697</v>
      </c>
      <c r="E13" s="28">
        <v>19852.1</v>
      </c>
      <c r="F13" s="28">
        <v>12872.1</v>
      </c>
      <c r="G13" s="26">
        <f>E13*100/E44</f>
        <v>0.33011561526146066</v>
      </c>
      <c r="H13" s="18">
        <f t="shared" si="0"/>
        <v>71.9787531045485</v>
      </c>
    </row>
    <row r="14" spans="1:8" ht="21" customHeight="1">
      <c r="A14" s="3" t="s">
        <v>1</v>
      </c>
      <c r="B14" s="24">
        <f>6934+1943.6+4645.3+2567</f>
        <v>16089.900000000001</v>
      </c>
      <c r="C14" s="24">
        <f>6934+1943.6</f>
        <v>8877.6</v>
      </c>
      <c r="D14" s="24"/>
      <c r="E14" s="25">
        <v>10928.9</v>
      </c>
      <c r="F14" s="25">
        <f>4266.224+1208.548</f>
        <v>5474.772</v>
      </c>
      <c r="G14" s="24"/>
      <c r="H14" s="20">
        <f t="shared" si="0"/>
        <v>67.92397715336949</v>
      </c>
    </row>
    <row r="15" spans="1:8" ht="18.75">
      <c r="A15" s="3" t="s">
        <v>14</v>
      </c>
      <c r="B15" s="24">
        <f>B13-B14</f>
        <v>11490.599999999999</v>
      </c>
      <c r="C15" s="24">
        <f>C13-C14</f>
        <v>9200.699999999999</v>
      </c>
      <c r="D15" s="24"/>
      <c r="E15" s="24">
        <f>E13-E14</f>
        <v>8923.199999999999</v>
      </c>
      <c r="F15" s="24">
        <f>F13-F14</f>
        <v>7397.328</v>
      </c>
      <c r="G15" s="24"/>
      <c r="H15" s="20">
        <f t="shared" si="0"/>
        <v>77.65651924181505</v>
      </c>
    </row>
    <row r="16" spans="1:8" ht="18.75">
      <c r="A16" s="4" t="s">
        <v>5</v>
      </c>
      <c r="B16" s="28">
        <v>2366176.6</v>
      </c>
      <c r="C16" s="28">
        <v>1570109.7</v>
      </c>
      <c r="D16" s="28">
        <f>B16*100/B44</f>
        <v>27.81952871173646</v>
      </c>
      <c r="E16" s="28">
        <v>1464524.766</v>
      </c>
      <c r="F16" s="28">
        <v>934455.4</v>
      </c>
      <c r="G16" s="28">
        <f>E16*100/E44</f>
        <v>24.35321674753486</v>
      </c>
      <c r="H16" s="18">
        <f t="shared" si="0"/>
        <v>61.89414458751726</v>
      </c>
    </row>
    <row r="17" spans="1:8" ht="18.75">
      <c r="A17" s="5" t="s">
        <v>18</v>
      </c>
      <c r="B17" s="24">
        <v>105926.5</v>
      </c>
      <c r="C17" s="24">
        <v>0</v>
      </c>
      <c r="D17" s="24"/>
      <c r="E17" s="24">
        <v>82101</v>
      </c>
      <c r="F17" s="24">
        <v>0</v>
      </c>
      <c r="G17" s="28"/>
      <c r="H17" s="20">
        <f t="shared" si="0"/>
        <v>77.50751700471554</v>
      </c>
    </row>
    <row r="18" spans="1:8" ht="18.75">
      <c r="A18" s="4" t="s">
        <v>6</v>
      </c>
      <c r="B18" s="28">
        <v>1783541.24</v>
      </c>
      <c r="C18" s="28">
        <v>773343</v>
      </c>
      <c r="D18" s="28">
        <f>B18*100/B44</f>
        <v>20.96938864780678</v>
      </c>
      <c r="E18" s="28">
        <v>1053615.1</v>
      </c>
      <c r="F18" s="28">
        <f>F21+F25+F27+F30</f>
        <v>517676.10000000003</v>
      </c>
      <c r="G18" s="28">
        <f>E18*100/E44</f>
        <v>17.520302486148342</v>
      </c>
      <c r="H18" s="18">
        <f t="shared" si="0"/>
        <v>59.0743334872369</v>
      </c>
    </row>
    <row r="19" spans="1:8" ht="18.75">
      <c r="A19" s="3" t="s">
        <v>1</v>
      </c>
      <c r="B19" s="24">
        <f>38188.3+11442.2</f>
        <v>49630.5</v>
      </c>
      <c r="C19" s="24">
        <v>0</v>
      </c>
      <c r="D19" s="24"/>
      <c r="E19" s="24">
        <f>22635.3+8979.9</f>
        <v>31615.199999999997</v>
      </c>
      <c r="F19" s="24">
        <v>0</v>
      </c>
      <c r="G19" s="24"/>
      <c r="H19" s="20">
        <f t="shared" si="0"/>
        <v>63.70115150965635</v>
      </c>
    </row>
    <row r="20" spans="1:8" ht="18.75">
      <c r="A20" s="3" t="s">
        <v>36</v>
      </c>
      <c r="B20" s="24">
        <v>1213.6</v>
      </c>
      <c r="C20" s="24">
        <v>0</v>
      </c>
      <c r="D20" s="24"/>
      <c r="E20" s="24">
        <v>590</v>
      </c>
      <c r="F20" s="24">
        <v>0</v>
      </c>
      <c r="G20" s="24"/>
      <c r="H20" s="20">
        <f>E20/B20*100</f>
        <v>48.6156888595913</v>
      </c>
    </row>
    <row r="21" spans="1:8" ht="18.75">
      <c r="A21" s="3" t="s">
        <v>19</v>
      </c>
      <c r="B21" s="24">
        <v>168480.7</v>
      </c>
      <c r="C21" s="24">
        <v>70408</v>
      </c>
      <c r="D21" s="24"/>
      <c r="E21" s="24">
        <v>80718.6</v>
      </c>
      <c r="F21" s="24">
        <v>15016.9</v>
      </c>
      <c r="G21" s="24"/>
      <c r="H21" s="20">
        <f t="shared" si="0"/>
        <v>47.90970122987381</v>
      </c>
    </row>
    <row r="22" spans="1:8" ht="18.75">
      <c r="A22" s="3" t="s">
        <v>30</v>
      </c>
      <c r="B22" s="21">
        <v>0</v>
      </c>
      <c r="C22" s="21">
        <v>0</v>
      </c>
      <c r="D22" s="21"/>
      <c r="E22" s="21">
        <v>0</v>
      </c>
      <c r="F22" s="21">
        <v>0</v>
      </c>
      <c r="G22" s="21"/>
      <c r="H22" s="20">
        <v>0</v>
      </c>
    </row>
    <row r="23" spans="1:8" ht="58.5" customHeight="1">
      <c r="A23" s="7" t="s">
        <v>41</v>
      </c>
      <c r="B23" s="24">
        <v>71110.7</v>
      </c>
      <c r="C23" s="24">
        <v>70408</v>
      </c>
      <c r="D23" s="21"/>
      <c r="E23" s="24">
        <v>15655.1</v>
      </c>
      <c r="F23" s="24">
        <v>15016.9</v>
      </c>
      <c r="G23" s="22"/>
      <c r="H23" s="20">
        <v>0</v>
      </c>
    </row>
    <row r="24" spans="1:8" ht="37.5" customHeight="1" hidden="1">
      <c r="A24" s="5" t="s">
        <v>28</v>
      </c>
      <c r="B24" s="21"/>
      <c r="C24" s="21"/>
      <c r="D24" s="21"/>
      <c r="E24" s="24"/>
      <c r="F24" s="24"/>
      <c r="G24" s="22"/>
      <c r="H24" s="20" t="e">
        <f t="shared" si="0"/>
        <v>#DIV/0!</v>
      </c>
    </row>
    <row r="25" spans="1:8" ht="21" customHeight="1">
      <c r="A25" s="5" t="s">
        <v>17</v>
      </c>
      <c r="B25" s="24">
        <v>855047.1</v>
      </c>
      <c r="C25" s="24">
        <v>595465.9</v>
      </c>
      <c r="D25" s="21"/>
      <c r="E25" s="24">
        <v>550576.7</v>
      </c>
      <c r="F25" s="24">
        <v>433267.4</v>
      </c>
      <c r="G25" s="22"/>
      <c r="H25" s="20">
        <f t="shared" si="0"/>
        <v>64.39138849777983</v>
      </c>
    </row>
    <row r="26" spans="1:8" ht="21.75" customHeight="1">
      <c r="A26" s="3" t="s">
        <v>20</v>
      </c>
      <c r="B26" s="24">
        <v>97200</v>
      </c>
      <c r="C26" s="24">
        <v>0</v>
      </c>
      <c r="D26" s="21"/>
      <c r="E26" s="24">
        <v>31287</v>
      </c>
      <c r="F26" s="24">
        <v>0</v>
      </c>
      <c r="G26" s="22"/>
      <c r="H26" s="20">
        <v>0</v>
      </c>
    </row>
    <row r="27" spans="1:8" ht="18.75" customHeight="1">
      <c r="A27" s="7" t="s">
        <v>26</v>
      </c>
      <c r="B27" s="24">
        <v>604834.6</v>
      </c>
      <c r="C27" s="24">
        <v>107469.1</v>
      </c>
      <c r="D27" s="21"/>
      <c r="E27" s="24">
        <v>311541.3</v>
      </c>
      <c r="F27" s="24">
        <v>69391.8</v>
      </c>
      <c r="G27" s="22"/>
      <c r="H27" s="20">
        <f t="shared" si="0"/>
        <v>51.50851158316671</v>
      </c>
    </row>
    <row r="28" spans="1:8" ht="21" customHeight="1">
      <c r="A28" s="5" t="s">
        <v>21</v>
      </c>
      <c r="B28" s="24">
        <v>34992</v>
      </c>
      <c r="C28" s="24">
        <v>0</v>
      </c>
      <c r="D28" s="21"/>
      <c r="E28" s="24">
        <v>0</v>
      </c>
      <c r="F28" s="24">
        <v>0</v>
      </c>
      <c r="G28" s="22"/>
      <c r="H28" s="20">
        <f t="shared" si="0"/>
        <v>0</v>
      </c>
    </row>
    <row r="29" spans="1:8" ht="19.5" customHeight="1">
      <c r="A29" s="5" t="s">
        <v>22</v>
      </c>
      <c r="B29" s="24">
        <v>294849.5</v>
      </c>
      <c r="C29" s="24">
        <v>0</v>
      </c>
      <c r="D29" s="21"/>
      <c r="E29" s="24">
        <v>159306.6</v>
      </c>
      <c r="F29" s="24">
        <v>0</v>
      </c>
      <c r="G29" s="22"/>
      <c r="H29" s="20">
        <f t="shared" si="0"/>
        <v>54.02980164456782</v>
      </c>
    </row>
    <row r="30" spans="1:8" ht="36.75" customHeight="1">
      <c r="A30" s="5" t="s">
        <v>31</v>
      </c>
      <c r="B30" s="24">
        <v>155178.8</v>
      </c>
      <c r="C30" s="24">
        <v>0</v>
      </c>
      <c r="D30" s="21"/>
      <c r="E30" s="24">
        <v>110778.5</v>
      </c>
      <c r="F30" s="24">
        <v>0</v>
      </c>
      <c r="G30" s="22"/>
      <c r="H30" s="20">
        <f t="shared" si="0"/>
        <v>71.38765089045668</v>
      </c>
    </row>
    <row r="31" spans="1:8" ht="21.75" customHeight="1">
      <c r="A31" s="4" t="s">
        <v>15</v>
      </c>
      <c r="B31" s="28">
        <v>3346289.24</v>
      </c>
      <c r="C31" s="28">
        <v>2337877.4</v>
      </c>
      <c r="D31" s="22">
        <f>B31*100/B44</f>
        <v>39.342874741452</v>
      </c>
      <c r="E31" s="28">
        <v>2870241.349</v>
      </c>
      <c r="F31" s="28">
        <v>2156860.8</v>
      </c>
      <c r="G31" s="22">
        <f>E31*100/E44</f>
        <v>47.72852690012744</v>
      </c>
      <c r="H31" s="18">
        <f t="shared" si="0"/>
        <v>85.77385704410895</v>
      </c>
    </row>
    <row r="32" spans="1:8" ht="37.5">
      <c r="A32" s="5" t="s">
        <v>23</v>
      </c>
      <c r="B32" s="24">
        <f>B31-B33</f>
        <v>2967987.8400000003</v>
      </c>
      <c r="C32" s="24">
        <f>C31-C33</f>
        <v>2085920</v>
      </c>
      <c r="D32" s="21"/>
      <c r="E32" s="24">
        <f>E31-E33</f>
        <v>2693313.949</v>
      </c>
      <c r="F32" s="24">
        <f>F31-F33</f>
        <v>2018134.6999999997</v>
      </c>
      <c r="G32" s="21"/>
      <c r="H32" s="20">
        <f>E32/B32*100</f>
        <v>90.74545093149707</v>
      </c>
    </row>
    <row r="33" spans="1:8" ht="18.75">
      <c r="A33" s="3" t="s">
        <v>24</v>
      </c>
      <c r="B33" s="24">
        <v>378301.4</v>
      </c>
      <c r="C33" s="24">
        <v>251957.4</v>
      </c>
      <c r="D33" s="21"/>
      <c r="E33" s="29">
        <v>176927.4</v>
      </c>
      <c r="F33" s="24">
        <v>138726.1</v>
      </c>
      <c r="G33" s="21"/>
      <c r="H33" s="20">
        <f t="shared" si="0"/>
        <v>46.76889908416939</v>
      </c>
    </row>
    <row r="34" spans="1:8" ht="18.75">
      <c r="A34" s="4" t="s">
        <v>16</v>
      </c>
      <c r="B34" s="28">
        <v>204916.8</v>
      </c>
      <c r="C34" s="28">
        <v>13653.9</v>
      </c>
      <c r="D34" s="22">
        <f>B34*100/B44</f>
        <v>2.409240629426036</v>
      </c>
      <c r="E34" s="28">
        <v>178045.1</v>
      </c>
      <c r="F34" s="28">
        <v>13535.2</v>
      </c>
      <c r="G34" s="22">
        <f>E34*100/E44</f>
        <v>2.9606675228710464</v>
      </c>
      <c r="H34" s="18">
        <f t="shared" si="0"/>
        <v>86.88653150937357</v>
      </c>
    </row>
    <row r="35" spans="1:8" ht="37.5">
      <c r="A35" s="5" t="s">
        <v>23</v>
      </c>
      <c r="B35" s="24">
        <f>B34-B36-B37</f>
        <v>147499</v>
      </c>
      <c r="C35" s="24">
        <f>C34-C36-C37</f>
        <v>10690.2</v>
      </c>
      <c r="D35" s="21"/>
      <c r="E35" s="24">
        <f>E34-E36-E37</f>
        <v>130161.9</v>
      </c>
      <c r="F35" s="24">
        <f>F34-F36-F37</f>
        <v>10690.2</v>
      </c>
      <c r="G35" s="21"/>
      <c r="H35" s="20">
        <f t="shared" si="0"/>
        <v>88.24595420985905</v>
      </c>
    </row>
    <row r="36" spans="1:8" ht="18.75">
      <c r="A36" s="3" t="s">
        <v>24</v>
      </c>
      <c r="B36" s="24">
        <v>41417.8</v>
      </c>
      <c r="C36" s="24">
        <v>2963.7</v>
      </c>
      <c r="D36" s="21"/>
      <c r="E36" s="24">
        <v>34808.8</v>
      </c>
      <c r="F36" s="24">
        <v>2845</v>
      </c>
      <c r="G36" s="21"/>
      <c r="H36" s="20">
        <f t="shared" si="0"/>
        <v>84.04309258338203</v>
      </c>
    </row>
    <row r="37" spans="1:8" s="13" customFormat="1" ht="16.5" customHeight="1">
      <c r="A37" s="8" t="s">
        <v>35</v>
      </c>
      <c r="B37" s="24">
        <v>16000</v>
      </c>
      <c r="C37" s="24">
        <v>0</v>
      </c>
      <c r="D37" s="21"/>
      <c r="E37" s="21">
        <v>13074.4</v>
      </c>
      <c r="F37" s="21">
        <v>0</v>
      </c>
      <c r="G37" s="21"/>
      <c r="H37" s="20">
        <f t="shared" si="0"/>
        <v>81.71499999999999</v>
      </c>
    </row>
    <row r="38" spans="1:8" ht="0.75" customHeight="1" hidden="1">
      <c r="A38" s="4" t="s">
        <v>29</v>
      </c>
      <c r="B38" s="28"/>
      <c r="C38" s="28"/>
      <c r="D38" s="22"/>
      <c r="E38" s="22"/>
      <c r="F38" s="22"/>
      <c r="G38" s="22"/>
      <c r="H38" s="18"/>
    </row>
    <row r="39" spans="1:8" ht="20.25" customHeight="1">
      <c r="A39" s="4" t="s">
        <v>32</v>
      </c>
      <c r="B39" s="28">
        <v>168834.5</v>
      </c>
      <c r="C39" s="28">
        <v>111737.8</v>
      </c>
      <c r="D39" s="22">
        <f>B39*100/B44</f>
        <v>1.9850150746489796</v>
      </c>
      <c r="E39" s="22">
        <v>89356</v>
      </c>
      <c r="F39" s="22">
        <v>60743.7</v>
      </c>
      <c r="G39" s="22">
        <f>E39*100/E44</f>
        <v>1.4858786182470916</v>
      </c>
      <c r="H39" s="18">
        <f t="shared" si="0"/>
        <v>52.925201898900994</v>
      </c>
    </row>
    <row r="40" spans="1:8" ht="20.25" customHeight="1">
      <c r="A40" s="4" t="s">
        <v>33</v>
      </c>
      <c r="B40" s="28">
        <v>15117.4</v>
      </c>
      <c r="C40" s="28">
        <v>0</v>
      </c>
      <c r="D40" s="22">
        <f>B40/B44*100</f>
        <v>0.1777377662118731</v>
      </c>
      <c r="E40" s="22">
        <v>9587.148</v>
      </c>
      <c r="F40" s="22">
        <v>0</v>
      </c>
      <c r="G40" s="22">
        <f>E40/E44*100</f>
        <v>0.15942229087213355</v>
      </c>
      <c r="H40" s="18">
        <f t="shared" si="0"/>
        <v>63.41796869832114</v>
      </c>
    </row>
    <row r="41" spans="1:8" ht="37.5">
      <c r="A41" s="5" t="s">
        <v>23</v>
      </c>
      <c r="B41" s="24">
        <v>12567.4</v>
      </c>
      <c r="C41" s="24">
        <v>0</v>
      </c>
      <c r="D41" s="21"/>
      <c r="E41" s="21">
        <v>9440.3</v>
      </c>
      <c r="F41" s="21">
        <f>F40-F42</f>
        <v>0</v>
      </c>
      <c r="G41" s="22"/>
      <c r="H41" s="20">
        <f t="shared" si="0"/>
        <v>75.11736715629326</v>
      </c>
    </row>
    <row r="42" spans="1:8" ht="18.75">
      <c r="A42" s="3" t="s">
        <v>24</v>
      </c>
      <c r="B42" s="24">
        <v>0</v>
      </c>
      <c r="C42" s="24"/>
      <c r="D42" s="21"/>
      <c r="E42" s="21"/>
      <c r="F42" s="21"/>
      <c r="G42" s="22"/>
      <c r="H42" s="20"/>
    </row>
    <row r="43" spans="1:8" ht="18.75">
      <c r="A43" s="4" t="s">
        <v>34</v>
      </c>
      <c r="B43" s="28">
        <v>122000</v>
      </c>
      <c r="C43" s="28">
        <v>0</v>
      </c>
      <c r="D43" s="22">
        <f>B43/B44*100</f>
        <v>1.4343741303298527</v>
      </c>
      <c r="E43" s="22">
        <v>79127.327</v>
      </c>
      <c r="F43" s="22">
        <v>0</v>
      </c>
      <c r="G43" s="22">
        <f>E43/E44*100</f>
        <v>1.315788568292513</v>
      </c>
      <c r="H43" s="18">
        <f>E43/B43*100</f>
        <v>64.85846475409836</v>
      </c>
    </row>
    <row r="44" spans="1:8" ht="21" customHeight="1">
      <c r="A44" s="9" t="s">
        <v>0</v>
      </c>
      <c r="B44" s="30">
        <f>B6+B13+B16+B18+B31+B34+B38+B39+B40+B43</f>
        <v>8505451.780000001</v>
      </c>
      <c r="C44" s="30">
        <f>C6+C13+C16+C18+C31+C34+C38+C39+C40+C43</f>
        <v>4851277.100000001</v>
      </c>
      <c r="D44" s="22">
        <f>D6+D13+D16+D18+D31+D34+D37+D39+D40+D43</f>
        <v>100</v>
      </c>
      <c r="E44" s="23">
        <f>E6+E13+E16+E18+E31+E34+E38+E39+E40+E43</f>
        <v>6013680.989999999</v>
      </c>
      <c r="F44" s="23">
        <f>F6+F13+F16+F18+F31+F34+F38+F39+F40+F43</f>
        <v>3714680.2</v>
      </c>
      <c r="G44" s="22">
        <f>G6+G13+G16+G18+G31+G34+G37+G39+G40+G43</f>
        <v>100</v>
      </c>
      <c r="H44" s="18">
        <f aca="true" t="shared" si="1" ref="H44:H51">E44/B44*100</f>
        <v>70.7038396730526</v>
      </c>
    </row>
    <row r="45" spans="1:8" ht="18.75">
      <c r="A45" s="3" t="s">
        <v>27</v>
      </c>
      <c r="B45" s="24">
        <f>B7+B14+B19</f>
        <v>376527.5</v>
      </c>
      <c r="C45" s="24">
        <f>C7+C14+C19</f>
        <v>31858.699999999997</v>
      </c>
      <c r="D45" s="21">
        <f>B45/B44*100</f>
        <v>4.426895945555522</v>
      </c>
      <c r="E45" s="21">
        <f>E7+E14+E19</f>
        <v>210936.8</v>
      </c>
      <c r="F45" s="21">
        <f>F7+F14+F19</f>
        <v>22566.372</v>
      </c>
      <c r="G45" s="20">
        <f>E45/E44*100</f>
        <v>3.50761539148421</v>
      </c>
      <c r="H45" s="20">
        <f t="shared" si="1"/>
        <v>56.021618606874654</v>
      </c>
    </row>
    <row r="46" spans="1:8" ht="18.75">
      <c r="A46" s="3" t="s">
        <v>2</v>
      </c>
      <c r="B46" s="24">
        <f>B8+B20</f>
        <v>21605.6</v>
      </c>
      <c r="C46" s="24">
        <f>C8+C20</f>
        <v>0</v>
      </c>
      <c r="D46" s="21">
        <f>B46/B44*100</f>
        <v>0.2540206041824153</v>
      </c>
      <c r="E46" s="21">
        <f>E8+E20</f>
        <v>13668.4</v>
      </c>
      <c r="F46" s="21">
        <f>F8+F20</f>
        <v>0</v>
      </c>
      <c r="G46" s="20">
        <f>E46/E44*100</f>
        <v>0.22728841158566349</v>
      </c>
      <c r="H46" s="20">
        <f t="shared" si="1"/>
        <v>63.263228051986516</v>
      </c>
    </row>
    <row r="47" spans="1:8" ht="18.75">
      <c r="A47" s="10" t="s">
        <v>9</v>
      </c>
      <c r="B47" s="24">
        <f>B10</f>
        <v>2284.3</v>
      </c>
      <c r="C47" s="24">
        <f>C10</f>
        <v>0</v>
      </c>
      <c r="D47" s="21">
        <f>B47/B44*100</f>
        <v>0.02685689201567609</v>
      </c>
      <c r="E47" s="21">
        <f>E10</f>
        <v>1159.4</v>
      </c>
      <c r="F47" s="21">
        <f>F10</f>
        <v>0</v>
      </c>
      <c r="G47" s="21">
        <f>E47/E44*100</f>
        <v>0.019279373181383206</v>
      </c>
      <c r="H47" s="20">
        <f t="shared" si="1"/>
        <v>50.75515475200281</v>
      </c>
    </row>
    <row r="48" spans="1:8" ht="18.75">
      <c r="A48" s="8" t="s">
        <v>10</v>
      </c>
      <c r="B48" s="24">
        <f>B11</f>
        <v>9850.3</v>
      </c>
      <c r="C48" s="24">
        <f>C11</f>
        <v>0</v>
      </c>
      <c r="D48" s="21">
        <f>B48/B44*100</f>
        <v>0.11581160242613237</v>
      </c>
      <c r="E48" s="21">
        <f>E11</f>
        <v>4366.4</v>
      </c>
      <c r="F48" s="21">
        <f>F11</f>
        <v>0</v>
      </c>
      <c r="G48" s="21">
        <f>E48/E44*100</f>
        <v>0.07260777562462621</v>
      </c>
      <c r="H48" s="21">
        <f t="shared" si="1"/>
        <v>44.32758393145386</v>
      </c>
    </row>
    <row r="49" spans="1:8" ht="37.5">
      <c r="A49" s="5" t="s">
        <v>25</v>
      </c>
      <c r="B49" s="21">
        <f>B32+B35+B41</f>
        <v>3128054.24</v>
      </c>
      <c r="C49" s="21">
        <f>C32+C35+C41</f>
        <v>2096610.2</v>
      </c>
      <c r="D49" s="21">
        <f>B49/B44*100</f>
        <v>36.777049837086956</v>
      </c>
      <c r="E49" s="21">
        <f>E32+E35+E41</f>
        <v>2832916.1489999997</v>
      </c>
      <c r="F49" s="21">
        <f>F32+F35+F41</f>
        <v>2028824.8999999997</v>
      </c>
      <c r="G49" s="21">
        <f>E49/E44*100</f>
        <v>47.107855466739686</v>
      </c>
      <c r="H49" s="21">
        <f t="shared" si="1"/>
        <v>90.56480264229688</v>
      </c>
    </row>
    <row r="50" spans="1:8" ht="18.75">
      <c r="A50" s="3" t="s">
        <v>24</v>
      </c>
      <c r="B50" s="21">
        <f>B33+B36</f>
        <v>419719.2</v>
      </c>
      <c r="C50" s="21">
        <f>C33+C36</f>
        <v>254921.1</v>
      </c>
      <c r="D50" s="21">
        <f>B50/B44*100</f>
        <v>4.9347078892028</v>
      </c>
      <c r="E50" s="21">
        <f>E33+E36</f>
        <v>211736.2</v>
      </c>
      <c r="F50" s="21">
        <f>F33+F36</f>
        <v>141571.1</v>
      </c>
      <c r="G50" s="21">
        <f>E50/E44*100</f>
        <v>3.5209084145316467</v>
      </c>
      <c r="H50" s="21">
        <f t="shared" si="1"/>
        <v>50.44710844774316</v>
      </c>
    </row>
    <row r="51" spans="1:8" ht="18.75" customHeight="1">
      <c r="A51" s="3" t="s">
        <v>14</v>
      </c>
      <c r="B51" s="21">
        <f>B44-B45-B46-B47-B48-B49-B50</f>
        <v>4547410.6400000015</v>
      </c>
      <c r="C51" s="21">
        <f>C44-C45-C46-C47-C48-C49-C50</f>
        <v>2467887.1</v>
      </c>
      <c r="D51" s="21">
        <f>B51/B44*100</f>
        <v>53.4646572295305</v>
      </c>
      <c r="E51" s="21">
        <f>E44-E45-E46-E47-E48-E49-E50</f>
        <v>2738897.6409999984</v>
      </c>
      <c r="F51" s="21">
        <f>F44-F45-F46-F47-F48-F49-F50</f>
        <v>1521717.8280000004</v>
      </c>
      <c r="G51" s="21">
        <f>E51/E44*100</f>
        <v>45.54444516685277</v>
      </c>
      <c r="H51" s="21">
        <f t="shared" si="1"/>
        <v>60.229828749312105</v>
      </c>
    </row>
    <row r="52" spans="1:8" ht="48.75" customHeight="1">
      <c r="A52" s="14"/>
      <c r="B52" s="17"/>
      <c r="C52" s="15"/>
      <c r="D52" s="15"/>
      <c r="E52" s="15"/>
      <c r="F52" s="15"/>
      <c r="G52" s="15"/>
      <c r="H52" s="15"/>
    </row>
    <row r="53" spans="1:8" ht="17.25" customHeight="1">
      <c r="A53" s="11"/>
      <c r="B53" s="11"/>
      <c r="C53" s="11" t="s">
        <v>39</v>
      </c>
      <c r="D53" s="11"/>
      <c r="E53" s="11"/>
      <c r="F53" s="11"/>
      <c r="G53" s="11"/>
      <c r="H53" s="11"/>
    </row>
    <row r="54" spans="1:8" ht="15.75" customHeight="1">
      <c r="A54" s="11"/>
      <c r="C54" s="11" t="s">
        <v>40</v>
      </c>
      <c r="D54" s="11"/>
      <c r="E54" s="11"/>
      <c r="F54" s="11"/>
      <c r="G54" s="11"/>
      <c r="H54" s="11"/>
    </row>
    <row r="55" ht="16.5" customHeight="1"/>
    <row r="56" ht="15.75" customHeight="1"/>
    <row r="57" ht="13.5" customHeight="1"/>
    <row r="58" spans="2:6" ht="18.75">
      <c r="B58" s="16"/>
      <c r="C58" s="16"/>
      <c r="E58" s="16"/>
      <c r="F58" s="1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kro4</cp:lastModifiedBy>
  <cp:lastPrinted>2022-09-09T08:17:49Z</cp:lastPrinted>
  <dcterms:created xsi:type="dcterms:W3CDTF">2004-01-13T07:20:06Z</dcterms:created>
  <dcterms:modified xsi:type="dcterms:W3CDTF">2022-09-13T08:09:08Z</dcterms:modified>
  <cp:category/>
  <cp:version/>
  <cp:contentType/>
  <cp:contentStatus/>
</cp:coreProperties>
</file>